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995" windowHeight="8190" activeTab="1"/>
  </bookViews>
  <sheets>
    <sheet name="Hoja1" sheetId="1" r:id="rId1"/>
    <sheet name="A.I.F.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<sst xmlns="http://schemas.openxmlformats.org/spreadsheetml/2006/main" count="37" uniqueCount="36">
  <si>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01-01-12 al 31-12-12</t>
  </si>
  <si>
    <t>(Inciso 2, 3,4 y 42) No incluye haberes</t>
  </si>
  <si>
    <t>PERIODO</t>
  </si>
  <si>
    <t>SUBTOTAL</t>
  </si>
  <si>
    <t>HABERES</t>
  </si>
  <si>
    <t>COSTO SALARIAL TOTAL</t>
  </si>
  <si>
    <t>01-01-13 al 11-07-13</t>
  </si>
  <si>
    <t>GASTOS - BASE DEVENGADO</t>
  </si>
  <si>
    <t>ACUMULADO</t>
  </si>
  <si>
    <t>BASE DEVENGADO</t>
  </si>
  <si>
    <t>Recursos No Tributarios</t>
  </si>
  <si>
    <t>Venta de Servicios</t>
  </si>
  <si>
    <t>Serv. Aerosilla</t>
  </si>
  <si>
    <t>Bienes de Consumo</t>
  </si>
  <si>
    <t>Servicios no Personales</t>
  </si>
  <si>
    <t>INGRESOS CORRIENTES</t>
  </si>
  <si>
    <t>GASTOS CORRIENTES</t>
  </si>
  <si>
    <t>Gastos de Consumo</t>
  </si>
  <si>
    <t>Personal</t>
  </si>
  <si>
    <t>I</t>
  </si>
  <si>
    <t>II</t>
  </si>
  <si>
    <t>Gastos de Capital</t>
  </si>
  <si>
    <t>CENTRO DE MONTAÑA GLACIAR MARTIAL</t>
  </si>
  <si>
    <t>RESULTADO PRIMARIO</t>
  </si>
  <si>
    <t>CONTRIBUCIONES FIGURATIVAS</t>
  </si>
  <si>
    <t>FUENTES DE FINANCIAMIENTO</t>
  </si>
  <si>
    <t>Incremento de Disponibilidades</t>
  </si>
  <si>
    <t>TOTALES</t>
  </si>
  <si>
    <t>RECAUDACIÓN</t>
  </si>
  <si>
    <t>ANÁLISIS COMPARATIVO DE RECURSOS Y GASTOS - CENTRO DE MONTAÑA GLACIAR MARTIAL</t>
  </si>
  <si>
    <t>Maquinarias y Equipos</t>
  </si>
  <si>
    <t>AÑO: 2012</t>
  </si>
  <si>
    <t>RESULTADO ECONÓMICO ( I - II)</t>
  </si>
  <si>
    <t>ESQUEMA AHORRO INVERSIÓN FINANCIAMIENTO</t>
  </si>
  <si>
    <t>APLICACIONES FINANCIERAS</t>
  </si>
  <si>
    <t xml:space="preserve"> $                  0.00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</si>
</sst>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[$$-2C0A]\ * #,##0.00_ ;_ [$$-2C0A]\ * \-#,##0.00_ ;_ [$$-2C0A]\ * &quot;-&quot;??_ ;_ @_ 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/>
    </xf>
    <xf numFmtId="164" fontId="5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1400175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00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819150</xdr:colOff>
      <xdr:row>0</xdr:row>
      <xdr:rowOff>9525</xdr:rowOff>
    </xdr:from>
    <xdr:to>
      <xdr:col>4</xdr:col>
      <xdr:colOff>1866900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952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2</xdr:col>
      <xdr:colOff>533400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800100</xdr:colOff>
      <xdr:row>0</xdr:row>
      <xdr:rowOff>47625</xdr:rowOff>
    </xdr:from>
    <xdr:to>
      <xdr:col>6</xdr:col>
      <xdr:colOff>885825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4762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23"/>
  <sheetViews>
    <sheetView workbookViewId="0" topLeftCell="A4">
      <selection activeCell="C7" sqref="C7"/>
    </sheetView>
  </sheetViews>
  <sheetFormatPr defaultColWidth="11.421875" defaultRowHeight="12.75"/>
  <cols>
    <col min="1" max="1" width="23.140625" style="0" customWidth="1"/>
    <col min="2" max="2" width="18.8515625" style="0" customWidth="1"/>
    <col min="3" max="3" width="38.57421875" style="0" customWidth="1"/>
    <col min="4" max="4" width="18.28125" style="0" customWidth="1"/>
    <col min="5" max="5" width="28.8515625" style="0" customWidth="1"/>
    <col min="6" max="6" width="20.00390625" style="0" customWidth="1"/>
  </cols>
  <sheetData>
    <row r="9" spans="1:5" ht="15.75">
      <c r="A9" s="7" t="s">
        <v>29</v>
      </c>
      <c r="B9" s="7"/>
      <c r="C9" s="7"/>
      <c r="D9" s="7"/>
      <c r="E9" s="7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3" t="s">
        <v>2</v>
      </c>
      <c r="B14" s="3" t="s">
        <v>28</v>
      </c>
      <c r="C14" s="3" t="s">
        <v>7</v>
      </c>
      <c r="D14" s="3" t="s">
        <v>3</v>
      </c>
      <c r="E14" s="3" t="s">
        <v>4</v>
      </c>
      <c r="F14" s="3" t="s">
        <v>27</v>
      </c>
    </row>
    <row r="15" spans="1:6" ht="15">
      <c r="A15" s="2"/>
      <c r="B15" s="2"/>
      <c r="C15" s="4" t="s">
        <v>1</v>
      </c>
      <c r="D15" s="2"/>
      <c r="E15" s="2" t="s">
        <v>5</v>
      </c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 t="s">
        <v>0</v>
      </c>
      <c r="B17" s="5">
        <f>1541448.14+81865.88</f>
        <v>1623314.02</v>
      </c>
      <c r="C17" s="5">
        <v>810596.66</v>
      </c>
      <c r="D17" s="5">
        <f>B17-C17</f>
        <v>812717.36</v>
      </c>
      <c r="E17" s="5">
        <f>'A.I.F.'!F27</f>
        <v>3142004.61</v>
      </c>
      <c r="F17" s="5">
        <f>D17-E17</f>
        <v>-2329287.25</v>
      </c>
    </row>
    <row r="18" spans="1:6" ht="15">
      <c r="A18" s="2"/>
      <c r="B18" s="5"/>
      <c r="C18" s="5"/>
      <c r="D18" s="5"/>
      <c r="E18" s="5"/>
      <c r="F18" s="5"/>
    </row>
    <row r="19" spans="1:6" ht="15">
      <c r="A19" s="2" t="s">
        <v>6</v>
      </c>
      <c r="B19" s="5">
        <f>1001558.13+1782+4205.06</f>
        <v>1007545.1900000001</v>
      </c>
      <c r="C19" s="5">
        <v>436829.92</v>
      </c>
      <c r="D19" s="5">
        <f>B19-C19</f>
        <v>570715.27</v>
      </c>
      <c r="E19" s="5">
        <v>1701850.95</v>
      </c>
      <c r="F19" s="5">
        <f>D19-E19</f>
        <v>-1131135.68</v>
      </c>
    </row>
    <row r="20" spans="1:6" ht="15">
      <c r="A20" s="2"/>
      <c r="B20" s="5"/>
      <c r="C20" s="5"/>
      <c r="D20" s="5"/>
      <c r="E20" s="5"/>
      <c r="F20" s="5"/>
    </row>
    <row r="21" spans="1:6" ht="15">
      <c r="A21" s="12" t="s">
        <v>8</v>
      </c>
      <c r="B21" s="6">
        <f>SUM(B16:B19)</f>
        <v>2630859.21</v>
      </c>
      <c r="C21" s="6">
        <f>SUM(C17:C19)</f>
        <v>1247426.58</v>
      </c>
      <c r="D21" s="6">
        <f>SUM(D17:D20)</f>
        <v>1383432.63</v>
      </c>
      <c r="E21" s="6">
        <f>SUM(E17:E19)</f>
        <v>4843855.56</v>
      </c>
      <c r="F21" s="6">
        <f>SUM(F16:F19)</f>
        <v>-3460422.9299999997</v>
      </c>
    </row>
    <row r="22" spans="1:6" ht="15">
      <c r="A22" s="2"/>
      <c r="B22" s="5"/>
      <c r="C22" s="5"/>
      <c r="D22" s="5"/>
      <c r="E22" s="5"/>
      <c r="F22" s="2"/>
    </row>
    <row r="23" spans="1:6" ht="15">
      <c r="A23" s="2"/>
      <c r="B23" s="2"/>
      <c r="C23" s="2"/>
      <c r="D23" s="2"/>
      <c r="E23" s="2"/>
      <c r="F23" s="2"/>
    </row>
  </sheetData>
  <mergeCells count="1">
    <mergeCell ref="A9:E9"/>
  </mergeCells>
  <printOptions/>
  <pageMargins left="0.7874015748031497" right="0.3937007874015748" top="0.984251968503937" bottom="0.984251968503937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45"/>
  <sheetViews>
    <sheetView tabSelected="1" workbookViewId="0" topLeftCell="A31">
      <selection activeCell="F50" sqref="F50"/>
    </sheetView>
  </sheetViews>
  <sheetFormatPr defaultColWidth="11.421875" defaultRowHeight="12.75"/>
  <cols>
    <col min="1" max="1" width="3.421875" style="9" customWidth="1"/>
    <col min="6" max="6" width="14.421875" style="0" bestFit="1" customWidth="1"/>
    <col min="7" max="7" width="15.140625" style="1" customWidth="1"/>
  </cols>
  <sheetData>
    <row r="7" ht="7.5" customHeight="1"/>
    <row r="8" ht="7.5" customHeight="1"/>
    <row r="9" ht="7.5" customHeight="1"/>
    <row r="10" spans="1:7" ht="12.75">
      <c r="A10" s="11" t="s">
        <v>33</v>
      </c>
      <c r="B10" s="11"/>
      <c r="C10" s="11"/>
      <c r="D10" s="11"/>
      <c r="E10" s="11"/>
      <c r="F10" s="11"/>
      <c r="G10" s="11"/>
    </row>
    <row r="11" spans="1:7" ht="12.75">
      <c r="A11" s="11" t="s">
        <v>22</v>
      </c>
      <c r="B11" s="11"/>
      <c r="C11" s="11"/>
      <c r="D11" s="11"/>
      <c r="E11" s="11"/>
      <c r="F11" s="11"/>
      <c r="G11" s="11"/>
    </row>
    <row r="14" spans="3:5" ht="12.75">
      <c r="C14" s="8" t="s">
        <v>9</v>
      </c>
      <c r="E14" s="10" t="s">
        <v>31</v>
      </c>
    </row>
    <row r="18" spans="1:2" ht="12.75">
      <c r="A18" s="9" t="s">
        <v>19</v>
      </c>
      <c r="B18" t="s">
        <v>15</v>
      </c>
    </row>
    <row r="19" ht="12.75">
      <c r="C19" t="s">
        <v>10</v>
      </c>
    </row>
    <row r="20" ht="12.75">
      <c r="D20" t="s">
        <v>11</v>
      </c>
    </row>
    <row r="21" spans="5:7" ht="12.75">
      <c r="E21" t="s">
        <v>12</v>
      </c>
      <c r="F21" s="1"/>
      <c r="G21" s="1">
        <f>Hoja1!B17</f>
        <v>1623314.02</v>
      </c>
    </row>
    <row r="22" ht="12.75">
      <c r="F22" s="1"/>
    </row>
    <row r="23" ht="12.75">
      <c r="F23" s="1"/>
    </row>
    <row r="24" ht="12.75">
      <c r="F24" s="1"/>
    </row>
    <row r="25" spans="1:6" ht="12.75">
      <c r="A25" s="9" t="s">
        <v>20</v>
      </c>
      <c r="B25" t="s">
        <v>16</v>
      </c>
      <c r="F25" s="1">
        <f>SUM(F26:F29)</f>
        <v>3942921.6999999997</v>
      </c>
    </row>
    <row r="26" spans="3:6" ht="12.75">
      <c r="C26" t="s">
        <v>17</v>
      </c>
      <c r="F26" s="1"/>
    </row>
    <row r="27" spans="4:6" ht="12.75">
      <c r="D27" t="s">
        <v>18</v>
      </c>
      <c r="F27" s="1">
        <v>3142004.61</v>
      </c>
    </row>
    <row r="28" spans="4:6" ht="12.75">
      <c r="D28" t="s">
        <v>13</v>
      </c>
      <c r="F28" s="1">
        <f>179910.5+91254.21</f>
        <v>271164.71</v>
      </c>
    </row>
    <row r="29" spans="4:6" ht="12.75">
      <c r="D29" t="s">
        <v>14</v>
      </c>
      <c r="F29" s="1">
        <v>529752.38</v>
      </c>
    </row>
    <row r="30" ht="12.75">
      <c r="F30" s="1"/>
    </row>
    <row r="31" ht="12.75">
      <c r="F31" s="1"/>
    </row>
    <row r="32" spans="2:7" ht="12.75">
      <c r="B32" t="s">
        <v>32</v>
      </c>
      <c r="F32" s="1"/>
      <c r="G32" s="1">
        <f>G21-F25</f>
        <v>-2319607.6799999997</v>
      </c>
    </row>
    <row r="33" ht="12.75">
      <c r="F33" s="1"/>
    </row>
    <row r="34" spans="3:7" ht="12.75">
      <c r="C34" t="s">
        <v>21</v>
      </c>
      <c r="F34" s="1"/>
      <c r="G34" s="13">
        <v>9679.57</v>
      </c>
    </row>
    <row r="35" spans="4:7" ht="12.75">
      <c r="D35" t="s">
        <v>30</v>
      </c>
      <c r="F35" s="1"/>
      <c r="G35" s="1">
        <v>9679.57</v>
      </c>
    </row>
    <row r="36" ht="12.75">
      <c r="F36" s="1"/>
    </row>
    <row r="37" spans="2:7" ht="12.75">
      <c r="B37" t="s">
        <v>23</v>
      </c>
      <c r="F37" s="1"/>
      <c r="G37" s="1">
        <f>G32-G35</f>
        <v>-2329287.2499999995</v>
      </c>
    </row>
    <row r="38" ht="12.75">
      <c r="F38" s="1"/>
    </row>
    <row r="39" spans="2:6" ht="12.75">
      <c r="B39" t="s">
        <v>25</v>
      </c>
      <c r="F39" s="1"/>
    </row>
    <row r="40" spans="2:7" ht="12.75">
      <c r="B40" t="s">
        <v>24</v>
      </c>
      <c r="F40" s="1"/>
      <c r="G40" s="1">
        <f>F27</f>
        <v>3142004.61</v>
      </c>
    </row>
    <row r="41" ht="12.75">
      <c r="F41" s="1"/>
    </row>
    <row r="42" ht="12.75">
      <c r="B42" t="s">
        <v>34</v>
      </c>
    </row>
    <row r="43" spans="3:7" ht="12.75">
      <c r="C43" t="s">
        <v>26</v>
      </c>
      <c r="G43" s="1">
        <f>G21-F25-G34+G40</f>
        <v>812717.3600000003</v>
      </c>
    </row>
    <row r="45" spans="2:7" ht="12.75">
      <c r="B45" s="8" t="s">
        <v>27</v>
      </c>
      <c r="G45" s="14" t="s">
        <v>35</v>
      </c>
    </row>
  </sheetData>
  <mergeCells count="2">
    <mergeCell ref="A11:G11"/>
    <mergeCell ref="A10:G10"/>
  </mergeCells>
  <printOptions/>
  <pageMargins left="0.984251968503937" right="0.7874015748031497" top="0.5905511811023623" bottom="0.984251968503937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Fueguino de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Ravaioli</dc:creator>
  <cp:keywords/>
  <dc:description/>
  <cp:lastModifiedBy>Alexis Ravaioli</cp:lastModifiedBy>
  <cp:lastPrinted>2013-07-15T17:26:26Z</cp:lastPrinted>
  <dcterms:created xsi:type="dcterms:W3CDTF">2013-07-11T17:46:48Z</dcterms:created>
  <dcterms:modified xsi:type="dcterms:W3CDTF">2013-07-15T17:26:26Z</dcterms:modified>
  <cp:category/>
  <cp:version/>
  <cp:contentType/>
  <cp:contentStatus/>
</cp:coreProperties>
</file>